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date1904="1" showInkAnnotation="0" autoCompressPictures="0"/>
  <bookViews>
    <workbookView xWindow="0" yWindow="0" windowWidth="25600" windowHeight="12740" tabRatio="664"/>
  </bookViews>
  <sheets>
    <sheet name="Lifetime Value" sheetId="7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7" l="1"/>
  <c r="D17" i="7"/>
  <c r="D16" i="7"/>
  <c r="D18" i="7"/>
  <c r="D19" i="7"/>
  <c r="D20" i="7"/>
  <c r="D15" i="7"/>
  <c r="D22" i="7"/>
  <c r="D23" i="7"/>
  <c r="D24" i="7"/>
  <c r="D26" i="7"/>
  <c r="D28" i="7"/>
  <c r="D30" i="7"/>
  <c r="D35" i="7"/>
  <c r="D33" i="7"/>
  <c r="D34" i="7"/>
  <c r="D36" i="7"/>
  <c r="D37" i="7"/>
  <c r="D40" i="7"/>
  <c r="E14" i="7"/>
  <c r="E15" i="7"/>
  <c r="E17" i="7"/>
  <c r="E20" i="7"/>
  <c r="E22" i="7"/>
  <c r="E23" i="7"/>
  <c r="E24" i="7"/>
  <c r="E26" i="7"/>
  <c r="E28" i="7"/>
  <c r="E30" i="7"/>
  <c r="E35" i="7"/>
  <c r="E33" i="7"/>
  <c r="E34" i="7"/>
  <c r="E36" i="7"/>
  <c r="E37" i="7"/>
  <c r="E38" i="7"/>
  <c r="E39" i="7"/>
  <c r="E40" i="7"/>
  <c r="E16" i="7"/>
  <c r="E18" i="7"/>
  <c r="E19" i="7"/>
  <c r="F14" i="7"/>
  <c r="F15" i="7"/>
  <c r="F17" i="7"/>
  <c r="F20" i="7"/>
  <c r="F22" i="7"/>
  <c r="F23" i="7"/>
  <c r="F24" i="7"/>
  <c r="F26" i="7"/>
  <c r="F28" i="7"/>
  <c r="F30" i="7"/>
  <c r="F35" i="7"/>
  <c r="F33" i="7"/>
  <c r="F34" i="7"/>
  <c r="F36" i="7"/>
  <c r="F37" i="7"/>
  <c r="F38" i="7"/>
  <c r="F39" i="7"/>
  <c r="F40" i="7"/>
  <c r="F16" i="7"/>
  <c r="F18" i="7"/>
  <c r="F19" i="7"/>
  <c r="G14" i="7"/>
  <c r="G15" i="7"/>
  <c r="G17" i="7"/>
  <c r="G20" i="7"/>
  <c r="G22" i="7"/>
  <c r="G23" i="7"/>
  <c r="G24" i="7"/>
  <c r="G26" i="7"/>
  <c r="G28" i="7"/>
  <c r="G30" i="7"/>
  <c r="G35" i="7"/>
  <c r="G33" i="7"/>
  <c r="G34" i="7"/>
  <c r="G36" i="7"/>
  <c r="G37" i="7"/>
  <c r="G38" i="7"/>
  <c r="G39" i="7"/>
  <c r="G40" i="7"/>
  <c r="G16" i="7"/>
  <c r="G18" i="7"/>
  <c r="G19" i="7"/>
  <c r="H14" i="7"/>
  <c r="H15" i="7"/>
  <c r="H17" i="7"/>
  <c r="H20" i="7"/>
  <c r="H22" i="7"/>
  <c r="H23" i="7"/>
  <c r="H24" i="7"/>
  <c r="H26" i="7"/>
  <c r="H28" i="7"/>
  <c r="H30" i="7"/>
  <c r="H35" i="7"/>
  <c r="H33" i="7"/>
  <c r="H34" i="7"/>
  <c r="H36" i="7"/>
  <c r="H37" i="7"/>
  <c r="H38" i="7"/>
  <c r="H39" i="7"/>
  <c r="H40" i="7"/>
  <c r="H16" i="7"/>
  <c r="H18" i="7"/>
  <c r="H19" i="7"/>
  <c r="I14" i="7"/>
  <c r="I15" i="7"/>
  <c r="I17" i="7"/>
  <c r="I20" i="7"/>
  <c r="I22" i="7"/>
  <c r="I23" i="7"/>
  <c r="I24" i="7"/>
  <c r="I26" i="7"/>
  <c r="I28" i="7"/>
  <c r="I30" i="7"/>
  <c r="I35" i="7"/>
  <c r="I33" i="7"/>
  <c r="I34" i="7"/>
  <c r="I36" i="7"/>
  <c r="I37" i="7"/>
  <c r="I38" i="7"/>
  <c r="I39" i="7"/>
  <c r="I40" i="7"/>
  <c r="I16" i="7"/>
  <c r="I18" i="7"/>
  <c r="I19" i="7"/>
  <c r="J14" i="7"/>
  <c r="J15" i="7"/>
  <c r="J17" i="7"/>
  <c r="J20" i="7"/>
  <c r="J22" i="7"/>
  <c r="J23" i="7"/>
  <c r="J24" i="7"/>
  <c r="J26" i="7"/>
  <c r="J28" i="7"/>
  <c r="J30" i="7"/>
  <c r="J35" i="7"/>
  <c r="J33" i="7"/>
  <c r="J34" i="7"/>
  <c r="J36" i="7"/>
  <c r="J37" i="7"/>
  <c r="J38" i="7"/>
  <c r="J39" i="7"/>
  <c r="J40" i="7"/>
  <c r="J16" i="7"/>
  <c r="J18" i="7"/>
  <c r="J19" i="7"/>
  <c r="K14" i="7"/>
  <c r="K15" i="7"/>
  <c r="K17" i="7"/>
  <c r="K20" i="7"/>
  <c r="K22" i="7"/>
  <c r="K23" i="7"/>
  <c r="K24" i="7"/>
  <c r="K26" i="7"/>
  <c r="K28" i="7"/>
  <c r="K30" i="7"/>
  <c r="K35" i="7"/>
  <c r="K33" i="7"/>
  <c r="K34" i="7"/>
  <c r="K36" i="7"/>
  <c r="K37" i="7"/>
  <c r="K38" i="7"/>
  <c r="K39" i="7"/>
  <c r="K40" i="7"/>
  <c r="D38" i="7"/>
  <c r="D39" i="7"/>
  <c r="K16" i="7"/>
  <c r="K18" i="7"/>
  <c r="K19" i="7"/>
  <c r="D41" i="7"/>
  <c r="E41" i="7"/>
  <c r="F41" i="7"/>
  <c r="G41" i="7"/>
  <c r="H41" i="7"/>
  <c r="I41" i="7"/>
  <c r="J41" i="7"/>
  <c r="K41" i="7"/>
</calcChain>
</file>

<file path=xl/sharedStrings.xml><?xml version="1.0" encoding="utf-8"?>
<sst xmlns="http://schemas.openxmlformats.org/spreadsheetml/2006/main" count="36" uniqueCount="36">
  <si>
    <t>% ventas offline imputables al emailing (cupones)</t>
    <phoneticPr fontId="1" type="noConversion"/>
  </si>
  <si>
    <t>Coste medio de adquisición de 1 usuario</t>
    <phoneticPr fontId="1" type="noConversion"/>
  </si>
  <si>
    <t>Costes de adquisición</t>
    <phoneticPr fontId="1" type="noConversion"/>
  </si>
  <si>
    <t>TOTAL COSTES</t>
    <phoneticPr fontId="1" type="noConversion"/>
  </si>
  <si>
    <t>Gross Profit</t>
    <phoneticPr fontId="1" type="noConversion"/>
  </si>
  <si>
    <t>Subscriber LTV</t>
    <phoneticPr fontId="1" type="noConversion"/>
  </si>
  <si>
    <t>Tasa de descuento</t>
    <phoneticPr fontId="1" type="noConversion"/>
  </si>
  <si>
    <t>Emails Captados</t>
    <phoneticPr fontId="1" type="noConversion"/>
  </si>
  <si>
    <t>Emails activos</t>
    <phoneticPr fontId="1" type="noConversion"/>
  </si>
  <si>
    <t>Ticket medio por pedido</t>
    <phoneticPr fontId="1" type="noConversion"/>
  </si>
  <si>
    <t>Net Present Value</t>
    <phoneticPr fontId="1" type="noConversion"/>
  </si>
  <si>
    <t>Net Present Value acumulado</t>
    <phoneticPr fontId="1" type="noConversion"/>
  </si>
  <si>
    <t>Media de bajas &amp; complaints</t>
  </si>
  <si>
    <t xml:space="preserve">Media de usuarios a los que no se entrega el email </t>
  </si>
  <si>
    <t xml:space="preserve">Total Media de Churn </t>
  </si>
  <si>
    <t>Email entregados</t>
  </si>
  <si>
    <t xml:space="preserve">Total pedidos medios </t>
  </si>
  <si>
    <t>Ingresos al final del período</t>
  </si>
  <si>
    <t xml:space="preserve">Costes CPM (ESP) </t>
  </si>
  <si>
    <t>Suscritos activos al final del trimeste</t>
  </si>
  <si>
    <t>Open Rates (% aperturas sobre entregados)</t>
  </si>
  <si>
    <t>CTR  (% de clicks sobre abiertos)</t>
  </si>
  <si>
    <t>CTA (% conversiones sobre clicks)</t>
  </si>
  <si>
    <t>Campañas enviadas</t>
  </si>
  <si>
    <t>Costes Operativos</t>
  </si>
  <si>
    <t>Año1</t>
  </si>
  <si>
    <t>Año2</t>
  </si>
  <si>
    <t>Año3</t>
  </si>
  <si>
    <t>Año4</t>
  </si>
  <si>
    <t xml:space="preserve">Nº de pedidos medios por comprador </t>
  </si>
  <si>
    <t xml:space="preserve">INGRESOS TOTALES </t>
  </si>
  <si>
    <t>Año5</t>
  </si>
  <si>
    <t>Año6</t>
  </si>
  <si>
    <t>Año7</t>
  </si>
  <si>
    <t>Año8</t>
  </si>
  <si>
    <t>www.digitalresponse.es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</si>
</sst>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00&quot;$&quot;_-;\-* #,##0.0000&quot;$&quot;_-;_-* &quot;-&quot;????&quot;$&quot;_-;_-@_-"/>
    <numFmt numFmtId="165" formatCode="0.0000"/>
    <numFmt numFmtId="166" formatCode="&quot;€&quot;\ #,##0.00"/>
  </numFmts>
  <fonts count="9" x14ac:knownFonts="1">
    <font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2"/>
      <name val="Verdana"/>
    </font>
    <font>
      <sz val="12"/>
      <color indexed="10"/>
      <name val="Verdana"/>
    </font>
    <font>
      <sz val="12"/>
      <color rgb="FF008000"/>
      <name val="Verdana"/>
    </font>
    <font>
      <b/>
      <sz val="12"/>
      <name val="Verdana"/>
    </font>
    <font>
      <u/>
      <sz val="12"/>
      <color theme="10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indexed="10"/>
      </top>
      <bottom/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3" fontId="4" fillId="3" borderId="0" xfId="0" applyNumberFormat="1" applyFont="1" applyFill="1"/>
    <xf numFmtId="3" fontId="4" fillId="3" borderId="6" xfId="0" applyNumberFormat="1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right" wrapText="1"/>
    </xf>
    <xf numFmtId="3" fontId="4" fillId="3" borderId="6" xfId="0" applyNumberFormat="1" applyFont="1" applyFill="1" applyBorder="1" applyAlignment="1">
      <alignment horizontal="center" wrapText="1"/>
    </xf>
    <xf numFmtId="3" fontId="4" fillId="5" borderId="8" xfId="0" applyNumberFormat="1" applyFont="1" applyFill="1" applyBorder="1" applyAlignment="1">
      <alignment wrapText="1"/>
    </xf>
    <xf numFmtId="3" fontId="4" fillId="5" borderId="9" xfId="0" applyNumberFormat="1" applyFont="1" applyFill="1" applyBorder="1" applyAlignment="1">
      <alignment horizontal="right" wrapText="1"/>
    </xf>
    <xf numFmtId="3" fontId="4" fillId="6" borderId="9" xfId="0" applyNumberFormat="1" applyFont="1" applyFill="1" applyBorder="1" applyAlignment="1">
      <alignment horizontal="right" wrapText="1"/>
    </xf>
    <xf numFmtId="3" fontId="4" fillId="5" borderId="8" xfId="0" applyNumberFormat="1" applyFont="1" applyFill="1" applyBorder="1" applyAlignment="1">
      <alignment horizontal="right" wrapText="1"/>
    </xf>
    <xf numFmtId="3" fontId="4" fillId="3" borderId="8" xfId="0" applyNumberFormat="1" applyFont="1" applyFill="1" applyBorder="1" applyAlignment="1">
      <alignment wrapText="1"/>
    </xf>
    <xf numFmtId="3" fontId="4" fillId="3" borderId="8" xfId="0" applyNumberFormat="1" applyFont="1" applyFill="1" applyBorder="1" applyAlignment="1">
      <alignment horizontal="right" wrapText="1"/>
    </xf>
    <xf numFmtId="3" fontId="4" fillId="6" borderId="8" xfId="0" applyNumberFormat="1" applyFont="1" applyFill="1" applyBorder="1" applyAlignment="1">
      <alignment horizontal="right" wrapText="1"/>
    </xf>
    <xf numFmtId="10" fontId="4" fillId="6" borderId="8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3" fontId="4" fillId="5" borderId="1" xfId="0" applyNumberFormat="1" applyFont="1" applyFill="1" applyBorder="1" applyAlignment="1">
      <alignment horizontal="right" wrapText="1"/>
    </xf>
    <xf numFmtId="4" fontId="4" fillId="6" borderId="8" xfId="0" applyNumberFormat="1" applyFont="1" applyFill="1" applyBorder="1" applyAlignment="1">
      <alignment horizontal="right" wrapText="1"/>
    </xf>
    <xf numFmtId="166" fontId="4" fillId="6" borderId="8" xfId="0" applyNumberFormat="1" applyFont="1" applyFill="1" applyBorder="1" applyAlignment="1">
      <alignment horizontal="right" wrapText="1"/>
    </xf>
    <xf numFmtId="3" fontId="4" fillId="0" borderId="8" xfId="0" applyNumberFormat="1" applyFont="1" applyFill="1" applyBorder="1" applyAlignment="1">
      <alignment wrapText="1"/>
    </xf>
    <xf numFmtId="3" fontId="4" fillId="0" borderId="8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4" borderId="8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3" fontId="6" fillId="2" borderId="10" xfId="0" applyNumberFormat="1" applyFont="1" applyFill="1" applyBorder="1" applyAlignment="1">
      <alignment horizontal="right" wrapText="1"/>
    </xf>
    <xf numFmtId="3" fontId="4" fillId="2" borderId="8" xfId="0" applyNumberFormat="1" applyFont="1" applyFill="1" applyBorder="1" applyAlignment="1">
      <alignment wrapText="1"/>
    </xf>
    <xf numFmtId="3" fontId="4" fillId="2" borderId="8" xfId="0" applyNumberFormat="1" applyFont="1" applyFill="1" applyBorder="1" applyAlignment="1">
      <alignment horizontal="right" wrapText="1"/>
    </xf>
    <xf numFmtId="165" fontId="4" fillId="2" borderId="8" xfId="0" applyNumberFormat="1" applyFont="1" applyFill="1" applyBorder="1" applyAlignment="1">
      <alignment horizontal="right" wrapText="1"/>
    </xf>
    <xf numFmtId="3" fontId="7" fillId="2" borderId="8" xfId="0" applyNumberFormat="1" applyFont="1" applyFill="1" applyBorder="1" applyAlignment="1">
      <alignment wrapText="1"/>
    </xf>
    <xf numFmtId="3" fontId="5" fillId="2" borderId="8" xfId="0" applyNumberFormat="1" applyFont="1" applyFill="1" applyBorder="1" applyAlignment="1">
      <alignment horizontal="right" wrapText="1"/>
    </xf>
    <xf numFmtId="3" fontId="6" fillId="2" borderId="8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right" wrapText="1"/>
    </xf>
    <xf numFmtId="3" fontId="4" fillId="2" borderId="7" xfId="0" applyNumberFormat="1" applyFont="1" applyFill="1" applyBorder="1" applyAlignment="1">
      <alignment wrapText="1"/>
    </xf>
    <xf numFmtId="3" fontId="4" fillId="2" borderId="7" xfId="0" applyNumberFormat="1" applyFont="1" applyFill="1" applyBorder="1" applyAlignment="1">
      <alignment horizontal="right" wrapText="1"/>
    </xf>
    <xf numFmtId="4" fontId="5" fillId="2" borderId="7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3" fontId="4" fillId="3" borderId="2" xfId="0" applyNumberFormat="1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right" wrapText="1"/>
    </xf>
    <xf numFmtId="164" fontId="4" fillId="3" borderId="3" xfId="0" applyNumberFormat="1" applyFont="1" applyFill="1" applyBorder="1" applyAlignment="1">
      <alignment horizontal="right" wrapText="1"/>
    </xf>
    <xf numFmtId="164" fontId="4" fillId="3" borderId="5" xfId="0" applyNumberFormat="1" applyFont="1" applyFill="1" applyBorder="1" applyAlignment="1">
      <alignment horizontal="right" wrapText="1"/>
    </xf>
    <xf numFmtId="164" fontId="4" fillId="3" borderId="4" xfId="0" applyNumberFormat="1" applyFont="1" applyFill="1" applyBorder="1" applyAlignment="1">
      <alignment horizontal="right" wrapText="1"/>
    </xf>
    <xf numFmtId="3" fontId="8" fillId="3" borderId="0" xfId="57" applyNumberFormat="1" applyFont="1" applyFill="1"/>
  </cellXfs>
  <cellStyles count="5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181429</xdr:rowOff>
    </xdr:from>
    <xdr:to>
      <xdr:col>2</xdr:col>
      <xdr:colOff>471714</xdr:colOff>
      <xdr:row>6</xdr:row>
      <xdr:rowOff>44968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857" y="725715"/>
          <a:ext cx="4281714" cy="879539"/>
        </a:xfrm>
        <a:prstGeom prst="rect">
          <a:avLst/>
        </a:prstGeom>
      </xdr:spPr>
    </xdr:pic>
    <xdr:clientData/>
  </xdr:twoCellAnchor>
  <xdr:twoCellAnchor>
    <xdr:from>
      <xdr:col>5</xdr:col>
      <xdr:colOff>254000</xdr:colOff>
      <xdr:row>3</xdr:row>
      <xdr:rowOff>72571</xdr:rowOff>
    </xdr:from>
    <xdr:to>
      <xdr:col>10</xdr:col>
      <xdr:colOff>689428</xdr:colOff>
      <xdr:row>7</xdr:row>
      <xdr:rowOff>36286</xdr:rowOff>
    </xdr:to>
    <xdr:sp macro="" textlink="">
      <xdr:nvSpPr>
        <xdr:cNvPr id="3" name="CuadroTexto 2"/>
        <xdr:cNvSpPr txBox="1"/>
      </xdr:nvSpPr>
      <xdr:spPr>
        <a:xfrm>
          <a:off x="7293429" y="616857"/>
          <a:ext cx="4717142" cy="907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s-ES" sz="1400"/>
        </a:p>
        <a:p>
          <a:pPr algn="l"/>
          <a:r>
            <a:rPr lang="es-ES" sz="1400"/>
            <a:t>Rellenar</a:t>
          </a:r>
          <a:r>
            <a:rPr lang="es-ES" sz="1400" baseline="0"/>
            <a:t> solo las celdas en amarillo. El resto de celdas se rellenarán automáticamente.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gitalresponse.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zoomScale="70" zoomScaleNormal="70" zoomScalePageLayoutView="70" workbookViewId="0">
      <selection activeCell="O9" sqref="O9"/>
    </sheetView>
  </sheetViews>
  <sheetFormatPr baseColWidth="10" defaultColWidth="15.42578125" defaultRowHeight="19" customHeight="1" x14ac:dyDescent="0"/>
  <cols>
    <col min="1" max="1" width="6.85546875" style="1" customWidth="1"/>
    <col min="2" max="2" width="42.85546875" style="1" customWidth="1"/>
    <col min="3" max="3" width="7.5703125" style="1" customWidth="1"/>
    <col min="4" max="4" width="11.7109375" style="1" customWidth="1"/>
    <col min="5" max="5" width="10.28515625" style="1" customWidth="1"/>
    <col min="6" max="6" width="10.5703125" style="1" customWidth="1"/>
    <col min="7" max="11" width="9.28515625" style="1" customWidth="1"/>
    <col min="12" max="12" width="5.5703125" style="1" customWidth="1"/>
    <col min="13" max="16384" width="15.42578125" style="1"/>
  </cols>
  <sheetData>
    <row r="1" spans="2:11" ht="21" customHeight="1"/>
    <row r="2" spans="2:11" ht="21" customHeight="1"/>
    <row r="3" spans="2:11" ht="21" customHeight="1"/>
    <row r="4" spans="2:11" ht="21" customHeight="1"/>
    <row r="5" spans="2:11" ht="21" customHeight="1"/>
    <row r="6" spans="2:11" ht="16"/>
    <row r="7" spans="2:11" ht="16"/>
    <row r="8" spans="2:11" ht="16"/>
    <row r="9" spans="2:11" ht="16">
      <c r="B9" s="42" t="s">
        <v>35</v>
      </c>
    </row>
    <row r="10" spans="2:11" ht="16"/>
    <row r="11" spans="2:11" ht="16"/>
    <row r="12" spans="2:11" ht="34" customHeight="1">
      <c r="B12" s="2"/>
      <c r="C12" s="3"/>
      <c r="D12" s="4" t="s">
        <v>25</v>
      </c>
      <c r="E12" s="4" t="s">
        <v>26</v>
      </c>
      <c r="F12" s="4" t="s">
        <v>27</v>
      </c>
      <c r="G12" s="4" t="s">
        <v>28</v>
      </c>
      <c r="H12" s="4" t="s">
        <v>31</v>
      </c>
      <c r="I12" s="4" t="s">
        <v>32</v>
      </c>
      <c r="J12" s="4" t="s">
        <v>33</v>
      </c>
      <c r="K12" s="4" t="s">
        <v>34</v>
      </c>
    </row>
    <row r="13" spans="2:11" ht="15" customHeight="1">
      <c r="B13" s="5" t="s">
        <v>7</v>
      </c>
      <c r="C13" s="6"/>
      <c r="D13" s="7">
        <v>0</v>
      </c>
      <c r="E13" s="8"/>
      <c r="F13" s="8"/>
      <c r="G13" s="8"/>
      <c r="H13" s="8"/>
      <c r="I13" s="8"/>
      <c r="J13" s="8"/>
      <c r="K13" s="8"/>
    </row>
    <row r="14" spans="2:11" ht="15" customHeight="1">
      <c r="B14" s="9" t="s">
        <v>8</v>
      </c>
      <c r="C14" s="10"/>
      <c r="D14" s="10">
        <f>D13</f>
        <v>0</v>
      </c>
      <c r="E14" s="10">
        <f t="shared" ref="E14:K14" si="0">D19</f>
        <v>0</v>
      </c>
      <c r="F14" s="10">
        <f t="shared" si="0"/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</row>
    <row r="15" spans="2:11" ht="15" customHeight="1">
      <c r="B15" s="5" t="s">
        <v>23</v>
      </c>
      <c r="C15" s="11">
        <v>0</v>
      </c>
      <c r="D15" s="8">
        <f>$C$15*D14</f>
        <v>0</v>
      </c>
      <c r="E15" s="8">
        <f>$C$15*E14</f>
        <v>0</v>
      </c>
      <c r="F15" s="8">
        <f t="shared" ref="F15:K15" si="1">$C$15*F14</f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</row>
    <row r="16" spans="2:11" ht="15" customHeight="1">
      <c r="B16" s="9" t="s">
        <v>12</v>
      </c>
      <c r="C16" s="12">
        <v>0</v>
      </c>
      <c r="D16" s="13">
        <f>D14*($C$16*12)</f>
        <v>0</v>
      </c>
      <c r="E16" s="13">
        <f>E15*$C$16</f>
        <v>0</v>
      </c>
      <c r="F16" s="13">
        <f t="shared" ref="F16:K16" si="2">F15*$C$16</f>
        <v>0</v>
      </c>
      <c r="G16" s="10">
        <f t="shared" si="2"/>
        <v>0</v>
      </c>
      <c r="H16" s="13">
        <f t="shared" si="2"/>
        <v>0</v>
      </c>
      <c r="I16" s="13">
        <f t="shared" si="2"/>
        <v>0</v>
      </c>
      <c r="J16" s="13">
        <f t="shared" si="2"/>
        <v>0</v>
      </c>
      <c r="K16" s="10">
        <f t="shared" si="2"/>
        <v>0</v>
      </c>
    </row>
    <row r="17" spans="2:11" ht="15" customHeight="1">
      <c r="B17" s="5" t="s">
        <v>13</v>
      </c>
      <c r="C17" s="12">
        <v>0</v>
      </c>
      <c r="D17" s="14">
        <f>D14*($C$17*12)</f>
        <v>0</v>
      </c>
      <c r="E17" s="14">
        <f>E15*$C$17</f>
        <v>0</v>
      </c>
      <c r="F17" s="8">
        <f t="shared" ref="F17:K17" si="3">F14*$C$17</f>
        <v>0</v>
      </c>
      <c r="G17" s="8">
        <f t="shared" si="3"/>
        <v>0</v>
      </c>
      <c r="H17" s="8">
        <f t="shared" si="3"/>
        <v>0</v>
      </c>
      <c r="I17" s="8">
        <f t="shared" si="3"/>
        <v>0</v>
      </c>
      <c r="J17" s="8">
        <f t="shared" si="3"/>
        <v>0</v>
      </c>
      <c r="K17" s="8">
        <f t="shared" si="3"/>
        <v>0</v>
      </c>
    </row>
    <row r="18" spans="2:11" ht="15" customHeight="1">
      <c r="B18" s="9" t="s">
        <v>14</v>
      </c>
      <c r="C18" s="10"/>
      <c r="D18" s="13">
        <f>D16+D17</f>
        <v>0</v>
      </c>
      <c r="E18" s="13">
        <f t="shared" ref="E18:K18" si="4">E16+E17</f>
        <v>0</v>
      </c>
      <c r="F18" s="10">
        <f t="shared" si="4"/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</row>
    <row r="19" spans="2:11" ht="15" customHeight="1">
      <c r="B19" s="5" t="s">
        <v>19</v>
      </c>
      <c r="C19" s="8"/>
      <c r="D19" s="14">
        <f t="shared" ref="D19:K19" si="5">D14-D18</f>
        <v>0</v>
      </c>
      <c r="E19" s="14">
        <f t="shared" si="5"/>
        <v>0</v>
      </c>
      <c r="F19" s="14">
        <f t="shared" si="5"/>
        <v>0</v>
      </c>
      <c r="G19" s="8">
        <f t="shared" si="5"/>
        <v>0</v>
      </c>
      <c r="H19" s="14">
        <f t="shared" si="5"/>
        <v>0</v>
      </c>
      <c r="I19" s="14">
        <f t="shared" si="5"/>
        <v>0</v>
      </c>
      <c r="J19" s="14">
        <f t="shared" si="5"/>
        <v>0</v>
      </c>
      <c r="K19" s="8">
        <f t="shared" si="5"/>
        <v>0</v>
      </c>
    </row>
    <row r="20" spans="2:11" ht="15" customHeight="1">
      <c r="B20" s="9" t="s">
        <v>15</v>
      </c>
      <c r="C20" s="10"/>
      <c r="D20" s="13">
        <f>(D14+D19)/2*C15</f>
        <v>0</v>
      </c>
      <c r="E20" s="13">
        <f t="shared" ref="E20:K20" si="6">E15-E17</f>
        <v>0</v>
      </c>
      <c r="F20" s="13">
        <f t="shared" si="6"/>
        <v>0</v>
      </c>
      <c r="G20" s="10">
        <f t="shared" si="6"/>
        <v>0</v>
      </c>
      <c r="H20" s="13">
        <f t="shared" si="6"/>
        <v>0</v>
      </c>
      <c r="I20" s="13">
        <f t="shared" si="6"/>
        <v>0</v>
      </c>
      <c r="J20" s="13">
        <f t="shared" si="6"/>
        <v>0</v>
      </c>
      <c r="K20" s="10">
        <f t="shared" si="6"/>
        <v>0</v>
      </c>
    </row>
    <row r="21" spans="2:11" ht="15" customHeight="1">
      <c r="B21" s="5"/>
      <c r="C21" s="8"/>
      <c r="D21" s="14"/>
      <c r="E21" s="14"/>
      <c r="F21" s="14"/>
      <c r="G21" s="8"/>
      <c r="H21" s="14"/>
      <c r="I21" s="14"/>
      <c r="J21" s="14"/>
      <c r="K21" s="8"/>
    </row>
    <row r="22" spans="2:11" ht="15" customHeight="1">
      <c r="B22" s="9" t="s">
        <v>20</v>
      </c>
      <c r="C22" s="12">
        <v>0</v>
      </c>
      <c r="D22" s="13">
        <f>D20*$C$22</f>
        <v>0</v>
      </c>
      <c r="E22" s="13">
        <f t="shared" ref="E22:K22" si="7">E20*$C$22</f>
        <v>0</v>
      </c>
      <c r="F22" s="13">
        <f t="shared" si="7"/>
        <v>0</v>
      </c>
      <c r="G22" s="10">
        <f t="shared" si="7"/>
        <v>0</v>
      </c>
      <c r="H22" s="13">
        <f t="shared" si="7"/>
        <v>0</v>
      </c>
      <c r="I22" s="13">
        <f t="shared" si="7"/>
        <v>0</v>
      </c>
      <c r="J22" s="13">
        <f t="shared" si="7"/>
        <v>0</v>
      </c>
      <c r="K22" s="10">
        <f t="shared" si="7"/>
        <v>0</v>
      </c>
    </row>
    <row r="23" spans="2:11" ht="15" customHeight="1">
      <c r="B23" s="5" t="s">
        <v>21</v>
      </c>
      <c r="C23" s="12">
        <v>0</v>
      </c>
      <c r="D23" s="14">
        <f>D22*$C$23</f>
        <v>0</v>
      </c>
      <c r="E23" s="14">
        <f t="shared" ref="E23:K23" si="8">E22*$C$23</f>
        <v>0</v>
      </c>
      <c r="F23" s="14">
        <f t="shared" si="8"/>
        <v>0</v>
      </c>
      <c r="G23" s="8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8">
        <f t="shared" si="8"/>
        <v>0</v>
      </c>
    </row>
    <row r="24" spans="2:11" ht="15" customHeight="1">
      <c r="B24" s="9" t="s">
        <v>22</v>
      </c>
      <c r="C24" s="12">
        <v>0</v>
      </c>
      <c r="D24" s="13">
        <f>D23*$C$24</f>
        <v>0</v>
      </c>
      <c r="E24" s="13">
        <f t="shared" ref="E24:K24" si="9">E23*$C$24</f>
        <v>0</v>
      </c>
      <c r="F24" s="13">
        <f t="shared" si="9"/>
        <v>0</v>
      </c>
      <c r="G24" s="10">
        <f t="shared" si="9"/>
        <v>0</v>
      </c>
      <c r="H24" s="13">
        <f t="shared" si="9"/>
        <v>0</v>
      </c>
      <c r="I24" s="13">
        <f t="shared" si="9"/>
        <v>0</v>
      </c>
      <c r="J24" s="13">
        <f t="shared" si="9"/>
        <v>0</v>
      </c>
      <c r="K24" s="10">
        <f t="shared" si="9"/>
        <v>0</v>
      </c>
    </row>
    <row r="25" spans="2:11" ht="15" customHeight="1">
      <c r="B25" s="5" t="s">
        <v>29</v>
      </c>
      <c r="C25" s="15">
        <v>0</v>
      </c>
      <c r="D25" s="8"/>
      <c r="E25" s="8"/>
      <c r="F25" s="8"/>
      <c r="G25" s="8"/>
      <c r="H25" s="8"/>
      <c r="I25" s="8"/>
      <c r="J25" s="8"/>
      <c r="K25" s="8"/>
    </row>
    <row r="26" spans="2:11" ht="15" customHeight="1">
      <c r="B26" s="9" t="s">
        <v>16</v>
      </c>
      <c r="C26" s="10"/>
      <c r="D26" s="13">
        <f>$C$25*D24</f>
        <v>0</v>
      </c>
      <c r="E26" s="13">
        <f t="shared" ref="E26:K26" si="10">$C$25*E24</f>
        <v>0</v>
      </c>
      <c r="F26" s="13">
        <f t="shared" si="10"/>
        <v>0</v>
      </c>
      <c r="G26" s="10">
        <f t="shared" si="10"/>
        <v>0</v>
      </c>
      <c r="H26" s="13">
        <f t="shared" si="10"/>
        <v>0</v>
      </c>
      <c r="I26" s="13">
        <f t="shared" si="10"/>
        <v>0</v>
      </c>
      <c r="J26" s="13">
        <f t="shared" si="10"/>
        <v>0</v>
      </c>
      <c r="K26" s="10">
        <f t="shared" si="10"/>
        <v>0</v>
      </c>
    </row>
    <row r="27" spans="2:11" ht="15" customHeight="1">
      <c r="B27" s="5" t="s">
        <v>9</v>
      </c>
      <c r="C27" s="16">
        <v>0</v>
      </c>
      <c r="D27" s="8"/>
      <c r="E27" s="8"/>
      <c r="F27" s="8"/>
      <c r="G27" s="8"/>
      <c r="H27" s="8"/>
      <c r="I27" s="8"/>
      <c r="J27" s="8"/>
      <c r="K27" s="8"/>
    </row>
    <row r="28" spans="2:11" ht="15" customHeight="1">
      <c r="B28" s="9" t="s">
        <v>17</v>
      </c>
      <c r="C28" s="10"/>
      <c r="D28" s="13">
        <f>D26*$C$27</f>
        <v>0</v>
      </c>
      <c r="E28" s="13">
        <f t="shared" ref="E28:K28" si="11">E26*$C$27</f>
        <v>0</v>
      </c>
      <c r="F28" s="13">
        <f t="shared" si="11"/>
        <v>0</v>
      </c>
      <c r="G28" s="10">
        <f t="shared" si="11"/>
        <v>0</v>
      </c>
      <c r="H28" s="13">
        <f t="shared" si="11"/>
        <v>0</v>
      </c>
      <c r="I28" s="13">
        <f t="shared" si="11"/>
        <v>0</v>
      </c>
      <c r="J28" s="13">
        <f t="shared" si="11"/>
        <v>0</v>
      </c>
      <c r="K28" s="10">
        <f t="shared" si="11"/>
        <v>0</v>
      </c>
    </row>
    <row r="29" spans="2:11" ht="15" customHeight="1">
      <c r="B29" s="5" t="s">
        <v>0</v>
      </c>
      <c r="C29" s="8"/>
      <c r="D29" s="14"/>
      <c r="E29" s="14"/>
      <c r="F29" s="8"/>
      <c r="G29" s="8"/>
      <c r="H29" s="8"/>
      <c r="I29" s="8"/>
      <c r="J29" s="8"/>
      <c r="K29" s="8"/>
    </row>
    <row r="30" spans="2:11" ht="15" customHeight="1">
      <c r="B30" s="17" t="s">
        <v>30</v>
      </c>
      <c r="C30" s="18"/>
      <c r="D30" s="19">
        <f t="shared" ref="D30:K30" si="12">D28+D29</f>
        <v>0</v>
      </c>
      <c r="E30" s="19">
        <f t="shared" si="12"/>
        <v>0</v>
      </c>
      <c r="F30" s="19">
        <f t="shared" si="12"/>
        <v>0</v>
      </c>
      <c r="G30" s="18">
        <f t="shared" si="12"/>
        <v>0</v>
      </c>
      <c r="H30" s="19">
        <f t="shared" si="12"/>
        <v>0</v>
      </c>
      <c r="I30" s="19">
        <f t="shared" si="12"/>
        <v>0</v>
      </c>
      <c r="J30" s="19">
        <f t="shared" si="12"/>
        <v>0</v>
      </c>
      <c r="K30" s="18">
        <f t="shared" si="12"/>
        <v>0</v>
      </c>
    </row>
    <row r="31" spans="2:11" ht="15" customHeight="1">
      <c r="B31" s="5"/>
      <c r="C31" s="8"/>
      <c r="D31" s="14"/>
      <c r="E31" s="14"/>
      <c r="F31" s="8"/>
      <c r="G31" s="8"/>
      <c r="H31" s="8"/>
      <c r="I31" s="8"/>
      <c r="J31" s="8"/>
      <c r="K31" s="8"/>
    </row>
    <row r="32" spans="2:11" ht="15" customHeight="1">
      <c r="B32" s="20" t="s">
        <v>1</v>
      </c>
      <c r="C32" s="16">
        <v>0</v>
      </c>
      <c r="D32" s="13"/>
      <c r="E32" s="13"/>
      <c r="F32" s="10"/>
      <c r="G32" s="10"/>
      <c r="H32" s="10"/>
      <c r="I32" s="10"/>
      <c r="J32" s="10"/>
      <c r="K32" s="10"/>
    </row>
    <row r="33" spans="2:11" ht="15" customHeight="1">
      <c r="B33" s="5" t="s">
        <v>2</v>
      </c>
      <c r="C33" s="8"/>
      <c r="D33" s="14">
        <f t="shared" ref="D33:K33" si="13">C32*D13</f>
        <v>0</v>
      </c>
      <c r="E33" s="14">
        <f t="shared" si="13"/>
        <v>0</v>
      </c>
      <c r="F33" s="8">
        <f t="shared" si="13"/>
        <v>0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0</v>
      </c>
      <c r="K33" s="8">
        <f t="shared" si="13"/>
        <v>0</v>
      </c>
    </row>
    <row r="34" spans="2:11" ht="15" customHeight="1">
      <c r="B34" s="17" t="s">
        <v>18</v>
      </c>
      <c r="C34" s="15">
        <v>0</v>
      </c>
      <c r="D34" s="13">
        <f t="shared" ref="D34:K34" si="14">($C$34*D15)/1000</f>
        <v>0</v>
      </c>
      <c r="E34" s="13">
        <f t="shared" si="14"/>
        <v>0</v>
      </c>
      <c r="F34" s="13">
        <f t="shared" si="14"/>
        <v>0</v>
      </c>
      <c r="G34" s="10">
        <f t="shared" si="14"/>
        <v>0</v>
      </c>
      <c r="H34" s="13">
        <f t="shared" si="14"/>
        <v>0</v>
      </c>
      <c r="I34" s="13">
        <f t="shared" si="14"/>
        <v>0</v>
      </c>
      <c r="J34" s="13">
        <f t="shared" si="14"/>
        <v>0</v>
      </c>
      <c r="K34" s="10">
        <f t="shared" si="14"/>
        <v>0</v>
      </c>
    </row>
    <row r="35" spans="2:11" ht="15" customHeight="1">
      <c r="B35" s="5" t="s">
        <v>24</v>
      </c>
      <c r="C35" s="12">
        <v>0</v>
      </c>
      <c r="D35" s="14">
        <f>$C$35*D30</f>
        <v>0</v>
      </c>
      <c r="E35" s="14">
        <f t="shared" ref="E35:K35" si="15">$C$35*E30</f>
        <v>0</v>
      </c>
      <c r="F35" s="14">
        <f t="shared" si="15"/>
        <v>0</v>
      </c>
      <c r="G35" s="8">
        <f t="shared" si="15"/>
        <v>0</v>
      </c>
      <c r="H35" s="14">
        <f t="shared" si="15"/>
        <v>0</v>
      </c>
      <c r="I35" s="14">
        <f t="shared" si="15"/>
        <v>0</v>
      </c>
      <c r="J35" s="14">
        <f t="shared" si="15"/>
        <v>0</v>
      </c>
      <c r="K35" s="8">
        <f t="shared" si="15"/>
        <v>0</v>
      </c>
    </row>
    <row r="36" spans="2:11" ht="15" customHeight="1" thickBot="1">
      <c r="B36" s="9" t="s">
        <v>3</v>
      </c>
      <c r="C36" s="10"/>
      <c r="D36" s="13">
        <f t="shared" ref="D36:K36" si="16">SUM(D33:D35)</f>
        <v>0</v>
      </c>
      <c r="E36" s="13">
        <f t="shared" si="16"/>
        <v>0</v>
      </c>
      <c r="F36" s="13">
        <f t="shared" si="16"/>
        <v>0</v>
      </c>
      <c r="G36" s="10">
        <f t="shared" si="16"/>
        <v>0</v>
      </c>
      <c r="H36" s="13">
        <f t="shared" si="16"/>
        <v>0</v>
      </c>
      <c r="I36" s="13">
        <f t="shared" si="16"/>
        <v>0</v>
      </c>
      <c r="J36" s="13">
        <f t="shared" si="16"/>
        <v>0</v>
      </c>
      <c r="K36" s="10">
        <f t="shared" si="16"/>
        <v>0</v>
      </c>
    </row>
    <row r="37" spans="2:11" ht="19" customHeight="1" thickTop="1">
      <c r="B37" s="21" t="s">
        <v>4</v>
      </c>
      <c r="C37" s="22"/>
      <c r="D37" s="23">
        <f t="shared" ref="D37:K37" si="17">D30-D36</f>
        <v>0</v>
      </c>
      <c r="E37" s="24">
        <f t="shared" si="17"/>
        <v>0</v>
      </c>
      <c r="F37" s="24">
        <f t="shared" si="17"/>
        <v>0</v>
      </c>
      <c r="G37" s="24">
        <f t="shared" si="17"/>
        <v>0</v>
      </c>
      <c r="H37" s="24">
        <f t="shared" si="17"/>
        <v>0</v>
      </c>
      <c r="I37" s="24">
        <f t="shared" si="17"/>
        <v>0</v>
      </c>
      <c r="J37" s="24">
        <f t="shared" si="17"/>
        <v>0</v>
      </c>
      <c r="K37" s="24">
        <f t="shared" si="17"/>
        <v>0</v>
      </c>
    </row>
    <row r="38" spans="2:11" ht="19" customHeight="1">
      <c r="B38" s="25" t="s">
        <v>6</v>
      </c>
      <c r="C38" s="26"/>
      <c r="D38" s="27">
        <f>(1+0.02)^0</f>
        <v>1</v>
      </c>
      <c r="E38" s="27">
        <f>(1+0.02)^1</f>
        <v>1.02</v>
      </c>
      <c r="F38" s="27">
        <f>(1+0.02)^2</f>
        <v>1.0404</v>
      </c>
      <c r="G38" s="27">
        <f>(1+0.02)^3</f>
        <v>1.0612079999999999</v>
      </c>
      <c r="H38" s="27">
        <f>(1+0.02)^4</f>
        <v>1.08243216</v>
      </c>
      <c r="I38" s="27">
        <f>(1+0.02)^5</f>
        <v>1.1040808032</v>
      </c>
      <c r="J38" s="27">
        <f>(1+0.02)^6</f>
        <v>1.1261624192640001</v>
      </c>
      <c r="K38" s="27">
        <f>(1+0.02)^7</f>
        <v>1.1486856676492798</v>
      </c>
    </row>
    <row r="39" spans="2:11" ht="19" customHeight="1">
      <c r="B39" s="28" t="s">
        <v>10</v>
      </c>
      <c r="C39" s="26"/>
      <c r="D39" s="29">
        <f>D37/D38</f>
        <v>0</v>
      </c>
      <c r="E39" s="30">
        <f t="shared" ref="E39:K39" si="18">E37/E38</f>
        <v>0</v>
      </c>
      <c r="F39" s="30">
        <f t="shared" si="18"/>
        <v>0</v>
      </c>
      <c r="G39" s="30">
        <f t="shared" si="18"/>
        <v>0</v>
      </c>
      <c r="H39" s="30">
        <f t="shared" si="18"/>
        <v>0</v>
      </c>
      <c r="I39" s="30">
        <f t="shared" si="18"/>
        <v>0</v>
      </c>
      <c r="J39" s="30">
        <f t="shared" si="18"/>
        <v>0</v>
      </c>
      <c r="K39" s="30">
        <f t="shared" si="18"/>
        <v>0</v>
      </c>
    </row>
    <row r="40" spans="2:11" ht="19" customHeight="1">
      <c r="B40" s="28" t="s">
        <v>11</v>
      </c>
      <c r="C40" s="26"/>
      <c r="D40" s="31">
        <f>D37</f>
        <v>0</v>
      </c>
      <c r="E40" s="32">
        <f>D40+E39</f>
        <v>0</v>
      </c>
      <c r="F40" s="32">
        <f>E40+F39</f>
        <v>0</v>
      </c>
      <c r="G40" s="30">
        <f t="shared" ref="G40:K40" si="19">F40+G39</f>
        <v>0</v>
      </c>
      <c r="H40" s="32">
        <f t="shared" si="19"/>
        <v>0</v>
      </c>
      <c r="I40" s="32">
        <f t="shared" si="19"/>
        <v>0</v>
      </c>
      <c r="J40" s="32">
        <f t="shared" si="19"/>
        <v>0</v>
      </c>
      <c r="K40" s="30">
        <f t="shared" si="19"/>
        <v>0</v>
      </c>
    </row>
    <row r="41" spans="2:11" ht="19" customHeight="1">
      <c r="B41" s="33" t="s">
        <v>5</v>
      </c>
      <c r="C41" s="34"/>
      <c r="D41" s="35" t="e">
        <f>D40/D13</f>
        <v>#DIV/0!</v>
      </c>
      <c r="E41" s="36" t="e">
        <f>E40/$D$13</f>
        <v>#DIV/0!</v>
      </c>
      <c r="F41" s="36" t="e">
        <f t="shared" ref="F41:J41" si="20">F40/$D$13</f>
        <v>#DIV/0!</v>
      </c>
      <c r="G41" s="36" t="e">
        <f t="shared" si="20"/>
        <v>#DIV/0!</v>
      </c>
      <c r="H41" s="36" t="e">
        <f t="shared" si="20"/>
        <v>#DIV/0!</v>
      </c>
      <c r="I41" s="36" t="e">
        <f t="shared" si="20"/>
        <v>#DIV/0!</v>
      </c>
      <c r="J41" s="36" t="e">
        <f t="shared" si="20"/>
        <v>#DIV/0!</v>
      </c>
      <c r="K41" s="36" t="e">
        <f t="shared" ref="K41" si="21">K40/$D$13</f>
        <v>#DIV/0!</v>
      </c>
    </row>
    <row r="42" spans="2:11" ht="19" customHeight="1">
      <c r="B42" s="37"/>
      <c r="C42" s="38"/>
      <c r="D42" s="39"/>
      <c r="E42" s="39"/>
      <c r="F42" s="40"/>
      <c r="G42" s="39"/>
      <c r="H42" s="39"/>
      <c r="I42" s="39"/>
      <c r="J42" s="40"/>
      <c r="K42" s="41"/>
    </row>
  </sheetData>
  <phoneticPr fontId="1" type="noConversion"/>
  <hyperlinks>
    <hyperlink ref="B9" r:id="rId1"/>
  </hyperlinks>
  <pageMargins left="0.75" right="0.75" top="1" bottom="1" header="0.5" footer="0.5"/>
  <ignoredErrors>
    <ignoredError sqref="H33:K33" emptyCellReferenc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Lifetime Value</vt:lpstr>
    </vt:vector>
  </TitlesOfParts>
  <Company>Cyberclick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Puig</dc:creator>
  <cp:lastModifiedBy>Jordi Puig</cp:lastModifiedBy>
  <dcterms:created xsi:type="dcterms:W3CDTF">2011-07-25T09:37:08Z</dcterms:created>
  <dcterms:modified xsi:type="dcterms:W3CDTF">2012-05-14T10:14:25Z</dcterms:modified>
</cp:coreProperties>
</file>